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0730" windowHeight="11760"/>
  </bookViews>
  <sheets>
    <sheet name="Objednávka 2014" sheetId="2" r:id="rId1"/>
  </sheets>
  <definedNames>
    <definedName name="_xlnm.Print_Area" localSheetId="0">'Objednávka 2014'!$A$1:$M$33</definedName>
  </definedNames>
  <calcPr calcId="145621"/>
</workbook>
</file>

<file path=xl/calcChain.xml><?xml version="1.0" encoding="utf-8"?>
<calcChain xmlns="http://schemas.openxmlformats.org/spreadsheetml/2006/main">
  <c r="M22" i="2" l="1"/>
  <c r="M23" i="2"/>
  <c r="M24" i="2"/>
  <c r="M25" i="2"/>
  <c r="M12" i="2"/>
  <c r="M10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E9" i="2"/>
  <c r="D9" i="2"/>
  <c r="E8" i="2"/>
  <c r="D8" i="2"/>
  <c r="K30" i="2" l="1"/>
  <c r="M9" i="2"/>
  <c r="M11" i="2"/>
  <c r="M13" i="2"/>
  <c r="M14" i="2"/>
  <c r="M15" i="2"/>
  <c r="M16" i="2"/>
  <c r="M17" i="2"/>
  <c r="M18" i="2"/>
  <c r="M19" i="2"/>
  <c r="M20" i="2"/>
  <c r="M21" i="2"/>
  <c r="M26" i="2"/>
  <c r="M27" i="2"/>
  <c r="M28" i="2"/>
  <c r="M29" i="2"/>
  <c r="M8" i="2"/>
  <c r="D28" i="2"/>
  <c r="E28" i="2"/>
  <c r="D29" i="2"/>
  <c r="E29" i="2"/>
  <c r="J27" i="2"/>
  <c r="J26" i="2"/>
  <c r="G25" i="2"/>
  <c r="J25" i="2"/>
  <c r="G24" i="2"/>
  <c r="J23" i="2"/>
  <c r="J22" i="2"/>
  <c r="G21" i="2"/>
  <c r="J20" i="2"/>
  <c r="G19" i="2"/>
  <c r="J19" i="2"/>
  <c r="J18" i="2"/>
  <c r="J17" i="2"/>
  <c r="G16" i="2"/>
  <c r="J16" i="2"/>
  <c r="J15" i="2"/>
  <c r="J14" i="2"/>
  <c r="J13" i="2"/>
  <c r="J12" i="2"/>
  <c r="J11" i="2"/>
  <c r="J9" i="2"/>
  <c r="G8" i="2"/>
  <c r="J8" i="2"/>
  <c r="G14" i="2"/>
  <c r="G22" i="2"/>
  <c r="G11" i="2"/>
  <c r="G13" i="2"/>
  <c r="G17" i="2"/>
  <c r="G27" i="2"/>
  <c r="G12" i="2"/>
  <c r="J21" i="2"/>
  <c r="J24" i="2"/>
  <c r="G20" i="2"/>
  <c r="G23" i="2"/>
  <c r="G26" i="2"/>
  <c r="G9" i="2"/>
  <c r="G15" i="2"/>
  <c r="G18" i="2"/>
  <c r="M30" i="2" l="1"/>
</calcChain>
</file>

<file path=xl/sharedStrings.xml><?xml version="1.0" encoding="utf-8"?>
<sst xmlns="http://schemas.openxmlformats.org/spreadsheetml/2006/main" count="129" uniqueCount="98">
  <si>
    <t>cena bez DPH</t>
  </si>
  <si>
    <t>DPH</t>
  </si>
  <si>
    <t>Cena včetně DPH</t>
  </si>
  <si>
    <t>prodejní cena vč. DPH</t>
  </si>
  <si>
    <t>pro nadaci</t>
  </si>
  <si>
    <t>ceny na webu Sýkory</t>
  </si>
  <si>
    <t>rozdíl proti cenám pro nás</t>
  </si>
  <si>
    <t>???</t>
  </si>
  <si>
    <t>Produkt</t>
  </si>
  <si>
    <t>ponožky</t>
  </si>
  <si>
    <t>objednávám počet kusů</t>
  </si>
  <si>
    <t>Jméno  Příjmení</t>
  </si>
  <si>
    <t>adresa</t>
  </si>
  <si>
    <t>email</t>
  </si>
  <si>
    <t>telefon</t>
  </si>
  <si>
    <t>Další poznámky:</t>
  </si>
  <si>
    <r>
      <t>5. ročník Cyklotour Na kole dětem 2014    
objednávka vybavení</t>
    </r>
    <r>
      <rPr>
        <sz val="12"/>
        <color indexed="8"/>
        <rFont val="Arial Black"/>
        <family val="2"/>
        <charset val="238"/>
      </rPr>
      <t xml:space="preserve"> (nutno zaslat nejpozději do 10.4.2014)</t>
    </r>
  </si>
  <si>
    <t xml:space="preserve">Vyplněnou objednávku zašlete na adresu: </t>
  </si>
  <si>
    <t>www.nakoledetem.cz</t>
  </si>
  <si>
    <t>velikost</t>
  </si>
  <si>
    <t>Kč</t>
  </si>
  <si>
    <t>http://www.cyklodresy.cz/zakazkova-vyroba/velikostni-tabulka.html</t>
  </si>
  <si>
    <t xml:space="preserve">dresy a oblečení jsou od firmy Sýkora - velikosti si vyberte zde: </t>
  </si>
  <si>
    <t xml:space="preserve">ponožky a rukavice jsou od firmy Eleven - velikosti si vyberte zde: </t>
  </si>
  <si>
    <t>http://www.eleven.cz/tabulka-velikosti</t>
  </si>
  <si>
    <t>celkem:</t>
  </si>
  <si>
    <t>XS</t>
  </si>
  <si>
    <t>S</t>
  </si>
  <si>
    <t>M</t>
  </si>
  <si>
    <t>L</t>
  </si>
  <si>
    <t>XL</t>
  </si>
  <si>
    <t>XXL</t>
  </si>
  <si>
    <t>3XL</t>
  </si>
  <si>
    <t>4XL</t>
  </si>
  <si>
    <r>
      <t xml:space="preserve">www.nakoledetem.cz
</t>
    </r>
    <r>
      <rPr>
        <sz val="20"/>
        <rFont val="Calibri"/>
        <family val="2"/>
        <charset val="238"/>
      </rPr>
      <t>tel: 773 750 499</t>
    </r>
  </si>
  <si>
    <t>GIG</t>
  </si>
  <si>
    <t>XS
(34)</t>
  </si>
  <si>
    <t>S
(36)</t>
  </si>
  <si>
    <t>M
(38)</t>
  </si>
  <si>
    <t>L
(40)</t>
  </si>
  <si>
    <t>XL
(42)</t>
  </si>
  <si>
    <t>XXL
(44)</t>
  </si>
  <si>
    <t>3XL
(46)</t>
  </si>
  <si>
    <t>4XL
(48)</t>
  </si>
  <si>
    <t>GIG
(50)</t>
  </si>
  <si>
    <t>č.5-6</t>
  </si>
  <si>
    <t>č.7-8</t>
  </si>
  <si>
    <t>č.9-10</t>
  </si>
  <si>
    <t>počet</t>
  </si>
  <si>
    <t>velikost pánská</t>
  </si>
  <si>
    <t>velikost dámská</t>
  </si>
  <si>
    <t>velikost dětská</t>
  </si>
  <si>
    <t>návleky tretry zimní</t>
  </si>
  <si>
    <t>návleky tretry letní</t>
  </si>
  <si>
    <t>čepice</t>
  </si>
  <si>
    <t>rukavice</t>
  </si>
  <si>
    <t xml:space="preserve">Na dresu a kalhotách chci mít následující jmenovku :     </t>
  </si>
  <si>
    <t>č.6
(38)</t>
  </si>
  <si>
    <t>č.6,5
(39)</t>
  </si>
  <si>
    <t>č.7
(40)</t>
  </si>
  <si>
    <t>č.7,5
(41)</t>
  </si>
  <si>
    <t>č.8
(42)</t>
  </si>
  <si>
    <t>č.8,5
(43)</t>
  </si>
  <si>
    <t>č.9
(44)</t>
  </si>
  <si>
    <t>č.9,5
(45)</t>
  </si>
  <si>
    <t>č.10
(46)</t>
  </si>
  <si>
    <t>č.10,5
(47)</t>
  </si>
  <si>
    <t>č.11
(48)</t>
  </si>
  <si>
    <t>č.11,5
(49)</t>
  </si>
  <si>
    <t>č.12
(50)</t>
  </si>
  <si>
    <t>S
(36-38)</t>
  </si>
  <si>
    <t>M
(39-41)</t>
  </si>
  <si>
    <t>L
(42-44)</t>
  </si>
  <si>
    <t>XL
(45-47)</t>
  </si>
  <si>
    <r>
      <t xml:space="preserve">ponožky
</t>
    </r>
    <r>
      <rPr>
        <sz val="9"/>
        <color indexed="8"/>
        <rFont val="Arial"/>
        <family val="2"/>
        <charset val="238"/>
      </rPr>
      <t>velikosti: S(36-38) M(39-41) L(42-44) XL(45-47)</t>
    </r>
  </si>
  <si>
    <r>
      <t xml:space="preserve">cyklistické rukavice
</t>
    </r>
    <r>
      <rPr>
        <sz val="9"/>
        <color indexed="8"/>
        <rFont val="Arial"/>
        <family val="2"/>
        <charset val="238"/>
      </rPr>
      <t>velikosti: S M L XL XXL</t>
    </r>
    <r>
      <rPr>
        <sz val="12"/>
        <color indexed="8"/>
        <rFont val="Arial Black"/>
        <family val="2"/>
        <charset val="238"/>
      </rPr>
      <t xml:space="preserve">
</t>
    </r>
  </si>
  <si>
    <t>Nejedná se o reklamní dresy, ale o kvalitní sportovní profesionální vybavení dodávané renomovanými firmami.
Vyobrazení věcí je jen přibližné a může se v reálu lišit a to zejména logy partnerů, které se podaří do doby uzávěrky výroby dresů zajistit a která budou na dresech umístěna.</t>
  </si>
  <si>
    <r>
      <t xml:space="preserve">Dres krátký rukáv pánský
</t>
    </r>
    <r>
      <rPr>
        <sz val="9"/>
        <color theme="1"/>
        <rFont val="Arial"/>
        <family val="2"/>
        <charset val="238"/>
      </rPr>
      <t>velikosti: XS S M L XL XXL 3XL 4XL GIG</t>
    </r>
  </si>
  <si>
    <r>
      <t xml:space="preserve">Dres krátký rukáv dětský
</t>
    </r>
    <r>
      <rPr>
        <sz val="9"/>
        <color theme="1"/>
        <rFont val="Arial"/>
        <family val="2"/>
        <charset val="238"/>
      </rPr>
      <t xml:space="preserve">velikosti: 116 122 128 134 140 146 152 158 164
</t>
    </r>
  </si>
  <si>
    <r>
      <t xml:space="preserve">Dres krátký rukáv dámský
</t>
    </r>
    <r>
      <rPr>
        <sz val="9"/>
        <color theme="1"/>
        <rFont val="Arial"/>
        <family val="2"/>
        <charset val="238"/>
      </rPr>
      <t>velikosti: XS(34) S(36) M(38) L(40) XL(42) XXL(44) 3XL(46) 4XL(48) GIG(50)</t>
    </r>
  </si>
  <si>
    <r>
      <t xml:space="preserve">Dres dlouhý rukáv
</t>
    </r>
    <r>
      <rPr>
        <sz val="9"/>
        <color theme="1"/>
        <rFont val="Arial"/>
        <family val="2"/>
        <charset val="238"/>
      </rPr>
      <t xml:space="preserve">velikosti pánské: XS S M L XL XXL 3XL 4XL GIG
dámské: XS(34) S(36) M(38) L(40) XL(42) XXL(44) 3XL(46) 4XL(48) GIG(50)
</t>
    </r>
  </si>
  <si>
    <r>
      <t xml:space="preserve">Větrovka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</si>
  <si>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Vestička síťovaná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</si>
  <si>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Zimní bunda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</si>
  <si>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Kraťasy dámské, do pasu
</t>
    </r>
    <r>
      <rPr>
        <sz val="9"/>
        <color theme="1"/>
        <rFont val="Arial"/>
        <family val="2"/>
        <charset val="238"/>
      </rPr>
      <t>velikosti: XS(34) S(36) M(38) L(40) XL(42) XXL(44) 3XL(46) 4XL(48) GIG(50)</t>
    </r>
  </si>
  <si>
    <r>
      <t xml:space="preserve">Kraťasy pánské, šle
</t>
    </r>
    <r>
      <rPr>
        <sz val="9"/>
        <color theme="1"/>
        <rFont val="Arial"/>
        <family val="2"/>
        <charset val="238"/>
      </rPr>
      <t>velikosti: XS S M L XL XXL 3XL 4XL GIG</t>
    </r>
  </si>
  <si>
    <r>
      <t xml:space="preserve">Kraťasy dětské
</t>
    </r>
    <r>
      <rPr>
        <sz val="9"/>
        <color theme="1"/>
        <rFont val="Arial"/>
        <family val="2"/>
        <charset val="238"/>
      </rPr>
      <t>116 122 128 134 140 146 152 158 164</t>
    </r>
  </si>
  <si>
    <r>
      <t xml:space="preserve">¾ kalhoty pánské, šle
</t>
    </r>
    <r>
      <rPr>
        <sz val="9"/>
        <color theme="1"/>
        <rFont val="Arial"/>
        <family val="2"/>
        <charset val="238"/>
      </rPr>
      <t>velikosti: XS S M L XL XXL 3XL 4XL GIG</t>
    </r>
  </si>
  <si>
    <r>
      <t xml:space="preserve">Dlouhé kalhoty pán.Rube,šle
</t>
    </r>
    <r>
      <rPr>
        <sz val="9"/>
        <color theme="1"/>
        <rFont val="Arial"/>
        <family val="2"/>
        <charset val="238"/>
      </rPr>
      <t>velikosti: XS S M L XL XXL 3XL 4XL GIG</t>
    </r>
  </si>
  <si>
    <r>
      <t xml:space="preserve">Dlouhé kalhoty dámské, do pasu
</t>
    </r>
    <r>
      <rPr>
        <sz val="9"/>
        <color theme="1"/>
        <rFont val="Arial"/>
        <family val="2"/>
        <charset val="238"/>
      </rPr>
      <t>velikosti: XS(34) S(36) M(38) L(40) XL(42) XXL(44) 3XL(46) 4XL(48) GIG(50)</t>
    </r>
  </si>
  <si>
    <r>
      <t xml:space="preserve">Rukávky, Rube, tisk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</si>
  <si>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Nohávky, Rube, tisk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</si>
  <si>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Návleky na tretry zimní, NW
</t>
    </r>
    <r>
      <rPr>
        <sz val="9"/>
        <color theme="1"/>
        <rFont val="Arial"/>
        <family val="2"/>
        <charset val="238"/>
      </rPr>
      <t>velikosti: č.6(38) č.6,5(39) č.7(40) č.7,5(41) č.8(42) č.8,5(43) č.9(44) č.9,5(45) č.10(46) č.10,5(47) č.11(48) č.11,5(49) č.12(50)</t>
    </r>
  </si>
  <si>
    <r>
      <t xml:space="preserve">Návleky na tretry letní, Lycra, tisk
</t>
    </r>
    <r>
      <rPr>
        <sz val="9"/>
        <color theme="1"/>
        <rFont val="Arial"/>
        <family val="2"/>
        <charset val="238"/>
      </rPr>
      <t>velikosti: č.5-6 č.7-8 č.9-10</t>
    </r>
  </si>
  <si>
    <r>
      <t xml:space="preserve">Cyklo pláštěnka, Crystal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</si>
  <si>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Kulich pod helmu
</t>
    </r>
    <r>
      <rPr>
        <sz val="9"/>
        <color theme="1"/>
        <rFont val="Arial"/>
        <family val="2"/>
        <charset val="238"/>
      </rPr>
      <t>S M L XL</t>
    </r>
  </si>
  <si>
    <r>
      <t xml:space="preserve">Kulich pod helmu dětský
</t>
    </r>
    <r>
      <rPr>
        <sz val="9"/>
        <color theme="1"/>
        <rFont val="Arial"/>
        <family val="2"/>
        <charset val="238"/>
      </rPr>
      <t>S M L XL</t>
    </r>
  </si>
  <si>
    <t>strizova@nakoledetem.cz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</si>
</sst>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Kč&quot;"/>
  </numFmts>
  <fonts count="23" x14ac:knownFonts="1">
    <font>
      <sz val="11"/>
      <color theme="1"/>
      <name val="Calibri"/>
      <family val="2"/>
      <charset val="238"/>
      <scheme val="minor"/>
    </font>
    <font>
      <sz val="12"/>
      <color indexed="8"/>
      <name val="Arial Black"/>
      <family val="2"/>
      <charset val="238"/>
    </font>
    <font>
      <sz val="20"/>
      <name val="Calibri"/>
      <family val="2"/>
      <charset val="238"/>
    </font>
    <font>
      <sz val="9"/>
      <color indexed="8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8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8"/>
      <color theme="1"/>
      <name val="Arial Black"/>
      <family val="2"/>
      <charset val="238"/>
    </font>
    <font>
      <sz val="12"/>
      <color theme="1"/>
      <name val="Arial Black"/>
      <family val="2"/>
      <charset val="238"/>
    </font>
    <font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2"/>
      <color theme="1"/>
      <name val="Arial Black"/>
      <family val="2"/>
      <charset val="238"/>
    </font>
    <font>
      <sz val="11.2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sz val="16"/>
      <color theme="1"/>
      <name val="Arial Black"/>
      <family val="2"/>
      <charset val="238"/>
    </font>
    <font>
      <b/>
      <sz val="20"/>
      <color theme="1"/>
      <name val="Arial"/>
      <family val="2"/>
      <charset val="238"/>
    </font>
    <font>
      <u/>
      <sz val="20"/>
      <color theme="10"/>
      <name val="Calibri"/>
      <family val="2"/>
      <charset val="238"/>
      <scheme val="minor"/>
    </font>
    <font>
      <sz val="20"/>
      <color theme="1"/>
      <name val="Arial"/>
      <family val="2"/>
      <charset val="238"/>
    </font>
    <font>
      <sz val="14"/>
      <color theme="1"/>
      <name val="Arial Black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theme="1"/>
      <name val="Arial Black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6">
    <xf numFmtId="0" fontId="0" fillId="0" borderId="0" xfId="0"/>
    <xf numFmtId="0" fontId="5" fillId="0" borderId="1" xfId="0" applyFont="1" applyBorder="1" applyAlignment="1" applyProtection="1">
      <alignment vertical="center"/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5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8" fillId="2" borderId="3" xfId="0" applyFont="1" applyFill="1" applyBorder="1" applyAlignment="1" applyProtection="1">
      <alignment horizontal="center" vertical="center" wrapText="1"/>
    </xf>
    <xf numFmtId="164" fontId="9" fillId="2" borderId="4" xfId="0" applyNumberFormat="1" applyFont="1" applyFill="1" applyBorder="1" applyAlignment="1" applyProtection="1">
      <alignment horizontal="right" vertical="center"/>
    </xf>
    <xf numFmtId="164" fontId="10" fillId="2" borderId="4" xfId="0" applyNumberFormat="1" applyFont="1" applyFill="1" applyBorder="1" applyAlignment="1" applyProtection="1">
      <alignment vertical="center"/>
    </xf>
    <xf numFmtId="0" fontId="0" fillId="0" borderId="0" xfId="0" applyProtection="1"/>
    <xf numFmtId="0" fontId="6" fillId="0" borderId="5" xfId="0" applyFont="1" applyBorder="1" applyAlignment="1" applyProtection="1">
      <alignment horizontal="center" vertical="center" wrapText="1"/>
    </xf>
    <xf numFmtId="0" fontId="6" fillId="0" borderId="6" xfId="0" applyFont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/>
    </xf>
    <xf numFmtId="0" fontId="11" fillId="2" borderId="2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horizontal="left" vertical="center" wrapText="1"/>
    </xf>
    <xf numFmtId="0" fontId="13" fillId="2" borderId="7" xfId="0" applyFont="1" applyFill="1" applyBorder="1" applyAlignment="1" applyProtection="1">
      <alignment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0" fillId="2" borderId="7" xfId="0" applyFill="1" applyBorder="1" applyProtection="1"/>
    <xf numFmtId="0" fontId="8" fillId="0" borderId="2" xfId="0" applyFont="1" applyBorder="1" applyAlignment="1" applyProtection="1">
      <alignment horizontal="center" vertical="center" wrapText="1"/>
    </xf>
    <xf numFmtId="0" fontId="0" fillId="0" borderId="2" xfId="0" applyBorder="1" applyProtection="1"/>
    <xf numFmtId="0" fontId="0" fillId="0" borderId="8" xfId="0" applyBorder="1" applyProtection="1"/>
    <xf numFmtId="0" fontId="14" fillId="0" borderId="2" xfId="0" applyFont="1" applyBorder="1" applyProtection="1"/>
    <xf numFmtId="0" fontId="0" fillId="0" borderId="1" xfId="0" applyBorder="1" applyProtection="1"/>
    <xf numFmtId="0" fontId="8" fillId="0" borderId="1" xfId="0" applyFont="1" applyBorder="1" applyAlignment="1" applyProtection="1">
      <alignment horizontal="center" vertical="center" wrapText="1"/>
    </xf>
    <xf numFmtId="0" fontId="15" fillId="2" borderId="2" xfId="0" applyFont="1" applyFill="1" applyBorder="1" applyAlignment="1" applyProtection="1">
      <alignment horizontal="right" vertical="center"/>
    </xf>
    <xf numFmtId="0" fontId="16" fillId="0" borderId="9" xfId="0" applyFont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17" fillId="0" borderId="10" xfId="1" applyFont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12" fillId="0" borderId="0" xfId="0" applyFont="1" applyAlignment="1">
      <alignment horizontal="left" vertical="center" wrapText="1"/>
    </xf>
    <xf numFmtId="0" fontId="18" fillId="0" borderId="2" xfId="0" applyFont="1" applyBorder="1" applyAlignment="1" applyProtection="1">
      <alignment horizontal="center" vertical="center" wrapText="1"/>
      <protection locked="0"/>
    </xf>
    <xf numFmtId="0" fontId="15" fillId="2" borderId="2" xfId="0" applyFont="1" applyFill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164" fontId="8" fillId="0" borderId="2" xfId="0" applyNumberFormat="1" applyFont="1" applyBorder="1" applyAlignment="1" applyProtection="1">
      <alignment horizontal="center" vertical="center"/>
    </xf>
    <xf numFmtId="0" fontId="15" fillId="0" borderId="2" xfId="0" applyFont="1" applyBorder="1" applyAlignment="1" applyProtection="1">
      <alignment horizontal="center" vertical="center" wrapText="1" shrinkToFit="1"/>
      <protection locked="0"/>
    </xf>
    <xf numFmtId="0" fontId="8" fillId="0" borderId="2" xfId="0" applyFont="1" applyBorder="1" applyAlignment="1">
      <alignment horizontal="center" vertical="center" wrapText="1"/>
    </xf>
    <xf numFmtId="0" fontId="0" fillId="0" borderId="27" xfId="0" applyBorder="1" applyProtection="1"/>
    <xf numFmtId="0" fontId="22" fillId="0" borderId="2" xfId="0" applyFont="1" applyBorder="1" applyAlignment="1">
      <alignment horizontal="center" vertical="center"/>
    </xf>
    <xf numFmtId="164" fontId="22" fillId="0" borderId="2" xfId="0" applyNumberFormat="1" applyFont="1" applyBorder="1" applyAlignment="1">
      <alignment horizontal="center" vertical="center"/>
    </xf>
    <xf numFmtId="164" fontId="22" fillId="0" borderId="2" xfId="0" applyNumberFormat="1" applyFont="1" applyBorder="1" applyAlignment="1">
      <alignment horizontal="center" vertical="center" wrapText="1"/>
    </xf>
    <xf numFmtId="0" fontId="4" fillId="0" borderId="2" xfId="1" applyBorder="1" applyAlignment="1" applyProtection="1">
      <alignment horizontal="center" vertical="center"/>
      <protection locked="0"/>
    </xf>
    <xf numFmtId="0" fontId="17" fillId="0" borderId="10" xfId="1" applyFont="1" applyBorder="1" applyAlignment="1" applyProtection="1">
      <alignment horizontal="center" vertical="center"/>
    </xf>
    <xf numFmtId="0" fontId="17" fillId="0" borderId="10" xfId="1" applyFont="1" applyBorder="1" applyAlignment="1" applyProtection="1">
      <alignment horizontal="center" vertical="center" wrapText="1"/>
    </xf>
    <xf numFmtId="0" fontId="17" fillId="0" borderId="18" xfId="1" applyFont="1" applyBorder="1" applyAlignment="1" applyProtection="1">
      <alignment horizontal="center" vertical="center"/>
    </xf>
    <xf numFmtId="0" fontId="20" fillId="0" borderId="30" xfId="0" applyFont="1" applyBorder="1" applyAlignment="1" applyProtection="1">
      <alignment horizontal="center" vertical="center" wrapText="1"/>
    </xf>
    <xf numFmtId="0" fontId="20" fillId="0" borderId="28" xfId="0" applyFont="1" applyBorder="1" applyAlignment="1" applyProtection="1">
      <alignment horizontal="center" vertical="center" wrapText="1"/>
    </xf>
    <xf numFmtId="0" fontId="20" fillId="0" borderId="29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13" xfId="0" applyFont="1" applyBorder="1" applyAlignment="1" applyProtection="1">
      <alignment horizontal="center" vertical="center" wrapText="1"/>
    </xf>
    <xf numFmtId="0" fontId="4" fillId="0" borderId="5" xfId="1" applyBorder="1" applyAlignment="1" applyProtection="1">
      <alignment horizontal="left" vertical="center" wrapText="1"/>
    </xf>
    <xf numFmtId="0" fontId="6" fillId="0" borderId="5" xfId="0" applyFont="1" applyBorder="1" applyAlignment="1" applyProtection="1">
      <alignment horizontal="left" vertical="center" wrapText="1"/>
    </xf>
    <xf numFmtId="0" fontId="6" fillId="0" borderId="14" xfId="0" applyFont="1" applyBorder="1" applyAlignment="1" applyProtection="1">
      <alignment horizontal="left" vertical="center" wrapText="1"/>
    </xf>
    <xf numFmtId="0" fontId="6" fillId="0" borderId="15" xfId="0" applyFont="1" applyBorder="1" applyAlignment="1" applyProtection="1">
      <alignment horizontal="right" vertical="center" wrapText="1"/>
    </xf>
    <xf numFmtId="0" fontId="6" fillId="0" borderId="5" xfId="0" applyFont="1" applyBorder="1" applyAlignment="1" applyProtection="1">
      <alignment horizontal="right" vertical="center" wrapText="1"/>
    </xf>
    <xf numFmtId="0" fontId="6" fillId="0" borderId="16" xfId="0" applyFont="1" applyBorder="1" applyAlignment="1" applyProtection="1">
      <alignment horizontal="right" vertical="center" wrapText="1"/>
    </xf>
    <xf numFmtId="0" fontId="6" fillId="0" borderId="6" xfId="0" applyFont="1" applyBorder="1" applyAlignment="1" applyProtection="1">
      <alignment horizontal="right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/>
    </xf>
    <xf numFmtId="0" fontId="11" fillId="2" borderId="4" xfId="0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4" fillId="0" borderId="6" xfId="1" applyBorder="1" applyAlignment="1" applyProtection="1">
      <alignment horizontal="left" vertical="center" wrapText="1"/>
    </xf>
    <xf numFmtId="0" fontId="6" fillId="0" borderId="6" xfId="0" applyFont="1" applyBorder="1" applyAlignment="1" applyProtection="1">
      <alignment horizontal="left" vertical="center" wrapText="1"/>
    </xf>
    <xf numFmtId="0" fontId="6" fillId="0" borderId="17" xfId="0" applyFont="1" applyBorder="1" applyAlignment="1" applyProtection="1">
      <alignment horizontal="left" vertical="center" wrapText="1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18" fillId="0" borderId="19" xfId="0" applyFont="1" applyBorder="1" applyAlignment="1" applyProtection="1">
      <alignment horizontal="center" vertical="center" wrapText="1"/>
      <protection locked="0"/>
    </xf>
    <xf numFmtId="0" fontId="18" fillId="0" borderId="20" xfId="0" applyFont="1" applyBorder="1" applyAlignment="1" applyProtection="1">
      <alignment horizontal="center" vertical="center" wrapText="1"/>
      <protection locked="0"/>
    </xf>
    <xf numFmtId="0" fontId="18" fillId="0" borderId="21" xfId="0" applyFont="1" applyBorder="1" applyAlignment="1" applyProtection="1">
      <alignment horizontal="center" vertical="center" wrapText="1"/>
      <protection locked="0"/>
    </xf>
    <xf numFmtId="0" fontId="19" fillId="2" borderId="22" xfId="0" applyFont="1" applyFill="1" applyBorder="1" applyAlignment="1" applyProtection="1">
      <alignment horizontal="right" vertical="center" wrapText="1"/>
    </xf>
    <xf numFmtId="0" fontId="19" fillId="2" borderId="23" xfId="0" applyFont="1" applyFill="1" applyBorder="1" applyAlignment="1" applyProtection="1">
      <alignment horizontal="right" vertical="center" wrapText="1"/>
    </xf>
    <xf numFmtId="0" fontId="15" fillId="2" borderId="24" xfId="0" applyFont="1" applyFill="1" applyBorder="1" applyAlignment="1" applyProtection="1">
      <alignment horizontal="center" vertical="center"/>
    </xf>
    <xf numFmtId="0" fontId="15" fillId="2" borderId="25" xfId="0" applyFont="1" applyFill="1" applyBorder="1" applyAlignment="1" applyProtection="1">
      <alignment horizontal="center" vertical="center"/>
    </xf>
    <xf numFmtId="0" fontId="15" fillId="2" borderId="26" xfId="0" applyFont="1" applyFill="1" applyBorder="1" applyAlignment="1" applyProtection="1">
      <alignment horizontal="center" vertic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1181100</xdr:colOff>
      <xdr:row>17</xdr:row>
      <xdr:rowOff>95250</xdr:rowOff>
    </xdr:from>
    <xdr:to>
      <xdr:col>0</xdr:col>
      <xdr:colOff>1704975</xdr:colOff>
      <xdr:row>17</xdr:row>
      <xdr:rowOff>981075</xdr:rowOff>
    </xdr:to>
    <xdr:pic>
      <xdr:nvPicPr>
        <xdr:cNvPr id="2554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2963525"/>
          <a:ext cx="5238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18</xdr:row>
      <xdr:rowOff>66675</xdr:rowOff>
    </xdr:from>
    <xdr:to>
      <xdr:col>0</xdr:col>
      <xdr:colOff>1647825</xdr:colOff>
      <xdr:row>18</xdr:row>
      <xdr:rowOff>981075</xdr:rowOff>
    </xdr:to>
    <xdr:pic>
      <xdr:nvPicPr>
        <xdr:cNvPr id="2555" name="Obráze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396365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20</xdr:row>
      <xdr:rowOff>180975</xdr:rowOff>
    </xdr:from>
    <xdr:to>
      <xdr:col>0</xdr:col>
      <xdr:colOff>2952750</xdr:colOff>
      <xdr:row>20</xdr:row>
      <xdr:rowOff>895350</xdr:rowOff>
    </xdr:to>
    <xdr:pic>
      <xdr:nvPicPr>
        <xdr:cNvPr id="2556" name="Obrázek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135350"/>
          <a:ext cx="2762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21</xdr:row>
      <xdr:rowOff>76200</xdr:rowOff>
    </xdr:from>
    <xdr:to>
      <xdr:col>0</xdr:col>
      <xdr:colOff>1819275</xdr:colOff>
      <xdr:row>21</xdr:row>
      <xdr:rowOff>933450</xdr:rowOff>
    </xdr:to>
    <xdr:pic>
      <xdr:nvPicPr>
        <xdr:cNvPr id="2557" name="Obrázek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7059275"/>
          <a:ext cx="514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22</xdr:row>
      <xdr:rowOff>38100</xdr:rowOff>
    </xdr:from>
    <xdr:to>
      <xdr:col>0</xdr:col>
      <xdr:colOff>2057400</xdr:colOff>
      <xdr:row>22</xdr:row>
      <xdr:rowOff>990600</xdr:rowOff>
    </xdr:to>
    <xdr:pic>
      <xdr:nvPicPr>
        <xdr:cNvPr id="2558" name="Obrázek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8049875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23</xdr:row>
      <xdr:rowOff>66675</xdr:rowOff>
    </xdr:from>
    <xdr:to>
      <xdr:col>0</xdr:col>
      <xdr:colOff>2114550</xdr:colOff>
      <xdr:row>23</xdr:row>
      <xdr:rowOff>1019175</xdr:rowOff>
    </xdr:to>
    <xdr:pic>
      <xdr:nvPicPr>
        <xdr:cNvPr id="2559" name="Obrázek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9107150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</xdr:row>
      <xdr:rowOff>781051</xdr:rowOff>
    </xdr:from>
    <xdr:to>
      <xdr:col>0</xdr:col>
      <xdr:colOff>3209925</xdr:colOff>
      <xdr:row>9</xdr:row>
      <xdr:rowOff>216742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391026"/>
          <a:ext cx="3095625" cy="149309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</xdr:row>
      <xdr:rowOff>57150</xdr:rowOff>
    </xdr:from>
    <xdr:to>
      <xdr:col>0</xdr:col>
      <xdr:colOff>3055555</xdr:colOff>
      <xdr:row>10</xdr:row>
      <xdr:rowOff>971550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5724525"/>
          <a:ext cx="272218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11</xdr:row>
      <xdr:rowOff>47626</xdr:rowOff>
    </xdr:from>
    <xdr:to>
      <xdr:col>0</xdr:col>
      <xdr:colOff>3095625</xdr:colOff>
      <xdr:row>11</xdr:row>
      <xdr:rowOff>985085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743701"/>
          <a:ext cx="2790825" cy="937459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12</xdr:row>
      <xdr:rowOff>47625</xdr:rowOff>
    </xdr:from>
    <xdr:to>
      <xdr:col>0</xdr:col>
      <xdr:colOff>2362200</xdr:colOff>
      <xdr:row>12</xdr:row>
      <xdr:rowOff>1011972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7772400"/>
          <a:ext cx="1447800" cy="96434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13</xdr:row>
      <xdr:rowOff>47625</xdr:rowOff>
    </xdr:from>
    <xdr:to>
      <xdr:col>0</xdr:col>
      <xdr:colOff>2981325</xdr:colOff>
      <xdr:row>13</xdr:row>
      <xdr:rowOff>969086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8801100"/>
          <a:ext cx="2743200" cy="921461"/>
        </a:xfrm>
        <a:prstGeom prst="rect">
          <a:avLst/>
        </a:prstGeom>
      </xdr:spPr>
    </xdr:pic>
    <xdr:clientData/>
  </xdr:twoCellAnchor>
  <xdr:twoCellAnchor editAs="oneCell">
    <xdr:from>
      <xdr:col>0</xdr:col>
      <xdr:colOff>913016</xdr:colOff>
      <xdr:row>15</xdr:row>
      <xdr:rowOff>57150</xdr:rowOff>
    </xdr:from>
    <xdr:to>
      <xdr:col>0</xdr:col>
      <xdr:colOff>1981200</xdr:colOff>
      <xdr:row>15</xdr:row>
      <xdr:rowOff>991680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016" y="10868025"/>
          <a:ext cx="1068184" cy="934530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1028701</xdr:colOff>
      <xdr:row>24</xdr:row>
      <xdr:rowOff>66676</xdr:rowOff>
    </xdr:from>
    <xdr:to>
      <xdr:col>0</xdr:col>
      <xdr:colOff>2076451</xdr:colOff>
      <xdr:row>24</xdr:row>
      <xdr:rowOff>976075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1" y="20135851"/>
          <a:ext cx="1047750" cy="90939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25</xdr:row>
      <xdr:rowOff>104776</xdr:rowOff>
    </xdr:from>
    <xdr:to>
      <xdr:col>0</xdr:col>
      <xdr:colOff>1952625</xdr:colOff>
      <xdr:row>25</xdr:row>
      <xdr:rowOff>959428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21202651"/>
          <a:ext cx="895350" cy="854652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26</xdr:row>
      <xdr:rowOff>57150</xdr:rowOff>
    </xdr:from>
    <xdr:to>
      <xdr:col>0</xdr:col>
      <xdr:colOff>1952625</xdr:colOff>
      <xdr:row>26</xdr:row>
      <xdr:rowOff>993631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22183725"/>
          <a:ext cx="981075" cy="93648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666749</xdr:colOff>
      <xdr:row>27</xdr:row>
      <xdr:rowOff>76201</xdr:rowOff>
    </xdr:from>
    <xdr:to>
      <xdr:col>0</xdr:col>
      <xdr:colOff>2349486</xdr:colOff>
      <xdr:row>27</xdr:row>
      <xdr:rowOff>942975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23231476"/>
          <a:ext cx="1682737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1009651</xdr:colOff>
      <xdr:row>28</xdr:row>
      <xdr:rowOff>66676</xdr:rowOff>
    </xdr:from>
    <xdr:to>
      <xdr:col>0</xdr:col>
      <xdr:colOff>2143125</xdr:colOff>
      <xdr:row>28</xdr:row>
      <xdr:rowOff>984250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1" y="24260176"/>
          <a:ext cx="1133474" cy="917574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0</xdr:row>
      <xdr:rowOff>133350</xdr:rowOff>
    </xdr:from>
    <xdr:to>
      <xdr:col>0</xdr:col>
      <xdr:colOff>1478663</xdr:colOff>
      <xdr:row>2</xdr:row>
      <xdr:rowOff>97538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33350"/>
          <a:ext cx="1088138" cy="1088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trizova@nakoledetem.cz" TargetMode="External"/><Relationship Id="rId2" Type="http://schemas.openxmlformats.org/officeDocument/2006/relationships/hyperlink" Target="http://www.eleven.cz/tabulka-velikosti" TargetMode="External"/><Relationship Id="rId1" Type="http://schemas.openxmlformats.org/officeDocument/2006/relationships/hyperlink" Target="http://www.cyklodresy.cz/zakazkova-vyroba/velikostni-tabulka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5537"/>
  <sheetViews>
    <sheetView tabSelected="1" zoomScale="80" zoomScaleNormal="80" workbookViewId="0">
      <selection activeCell="A5" sqref="A5"/>
    </sheetView>
  </sheetViews>
  <sheetFormatPr defaultColWidth="0" defaultRowHeight="15" zeroHeight="1" x14ac:dyDescent="0.25"/>
  <cols>
    <col min="1" max="1" width="49.42578125" style="8" customWidth="1"/>
    <col min="2" max="2" width="40.140625" style="8" customWidth="1"/>
    <col min="3" max="3" width="15.5703125" style="8" hidden="1" customWidth="1"/>
    <col min="4" max="4" width="0" style="8" hidden="1" customWidth="1"/>
    <col min="5" max="5" width="16.140625" style="8" hidden="1" customWidth="1"/>
    <col min="6" max="6" width="29.5703125" style="26" bestFit="1" customWidth="1"/>
    <col min="7" max="7" width="17" style="8" hidden="1" customWidth="1"/>
    <col min="8" max="8" width="0" style="8" hidden="1" customWidth="1"/>
    <col min="9" max="9" width="22.5703125" style="8" hidden="1" customWidth="1"/>
    <col min="10" max="10" width="24.140625" style="8" hidden="1" customWidth="1"/>
    <col min="11" max="11" width="22.42578125" style="8" bestFit="1" customWidth="1"/>
    <col min="12" max="12" width="17.42578125" style="8" customWidth="1"/>
    <col min="13" max="13" width="22.5703125" style="8" customWidth="1"/>
    <col min="14" max="14" width="0.42578125" style="8" customWidth="1"/>
    <col min="15" max="16" width="9.140625" style="8" hidden="1"/>
    <col min="17" max="17" width="23.7109375" style="8" hidden="1"/>
    <col min="18" max="255" width="9.140625" style="8" hidden="1"/>
    <col min="256" max="16383" width="6.7109375" style="8" hidden="1"/>
    <col min="16384" max="16384" width="5.140625" style="8" hidden="1"/>
  </cols>
  <sheetData>
    <row r="1" spans="1:117" ht="64.5" customHeight="1" x14ac:dyDescent="0.25">
      <c r="A1" s="47" t="s">
        <v>16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9"/>
    </row>
    <row r="2" spans="1:117" ht="24" customHeight="1" x14ac:dyDescent="0.25">
      <c r="A2" s="53" t="s">
        <v>22</v>
      </c>
      <c r="B2" s="54"/>
      <c r="C2" s="9"/>
      <c r="D2" s="9"/>
      <c r="E2" s="9"/>
      <c r="F2" s="50" t="s">
        <v>21</v>
      </c>
      <c r="G2" s="51"/>
      <c r="H2" s="51"/>
      <c r="I2" s="51"/>
      <c r="J2" s="51"/>
      <c r="K2" s="51"/>
      <c r="L2" s="51"/>
      <c r="M2" s="52"/>
      <c r="Q2" s="8" t="s">
        <v>48</v>
      </c>
      <c r="R2" s="8">
        <v>1</v>
      </c>
      <c r="S2" s="8">
        <v>2</v>
      </c>
      <c r="T2" s="8">
        <v>3</v>
      </c>
      <c r="U2" s="8">
        <v>4</v>
      </c>
      <c r="V2" s="8">
        <v>5</v>
      </c>
      <c r="W2" s="8">
        <v>6</v>
      </c>
      <c r="X2" s="8">
        <v>7</v>
      </c>
      <c r="Y2" s="8">
        <v>8</v>
      </c>
      <c r="Z2" s="8">
        <v>9</v>
      </c>
      <c r="AA2" s="8">
        <v>10</v>
      </c>
      <c r="AB2" s="8">
        <v>11</v>
      </c>
      <c r="AC2" s="8">
        <v>12</v>
      </c>
      <c r="AD2" s="8">
        <v>13</v>
      </c>
      <c r="AE2" s="8">
        <v>14</v>
      </c>
      <c r="AF2" s="8">
        <v>15</v>
      </c>
      <c r="AG2" s="8">
        <v>16</v>
      </c>
      <c r="AH2" s="8">
        <v>17</v>
      </c>
      <c r="AI2" s="8">
        <v>18</v>
      </c>
      <c r="AJ2" s="8">
        <v>19</v>
      </c>
      <c r="AK2" s="8">
        <v>20</v>
      </c>
      <c r="AL2" s="8">
        <v>21</v>
      </c>
      <c r="AM2" s="8">
        <v>22</v>
      </c>
      <c r="AN2" s="8">
        <v>23</v>
      </c>
      <c r="AO2" s="8">
        <v>24</v>
      </c>
      <c r="AP2" s="8">
        <v>25</v>
      </c>
      <c r="AQ2" s="8">
        <v>26</v>
      </c>
      <c r="AR2" s="8">
        <v>27</v>
      </c>
      <c r="AS2" s="8">
        <v>28</v>
      </c>
      <c r="AT2" s="8">
        <v>29</v>
      </c>
      <c r="AU2" s="8">
        <v>30</v>
      </c>
      <c r="AV2" s="8">
        <v>31</v>
      </c>
      <c r="AW2" s="8">
        <v>32</v>
      </c>
      <c r="AX2" s="8">
        <v>33</v>
      </c>
      <c r="AY2" s="8">
        <v>34</v>
      </c>
      <c r="AZ2" s="8">
        <v>35</v>
      </c>
      <c r="BA2" s="8">
        <v>36</v>
      </c>
      <c r="BB2" s="8">
        <v>37</v>
      </c>
      <c r="BC2" s="8">
        <v>38</v>
      </c>
      <c r="BD2" s="8">
        <v>39</v>
      </c>
      <c r="BE2" s="8">
        <v>40</v>
      </c>
      <c r="BF2" s="8">
        <v>41</v>
      </c>
      <c r="BG2" s="8">
        <v>42</v>
      </c>
      <c r="BH2" s="8">
        <v>43</v>
      </c>
      <c r="BI2" s="8">
        <v>44</v>
      </c>
      <c r="BJ2" s="8">
        <v>45</v>
      </c>
      <c r="BK2" s="8">
        <v>46</v>
      </c>
      <c r="BL2" s="8">
        <v>47</v>
      </c>
      <c r="BM2" s="8">
        <v>48</v>
      </c>
      <c r="BN2" s="8">
        <v>49</v>
      </c>
      <c r="BO2" s="8">
        <v>50</v>
      </c>
      <c r="BP2" s="8">
        <v>51</v>
      </c>
      <c r="BQ2" s="8">
        <v>52</v>
      </c>
      <c r="BR2" s="8">
        <v>53</v>
      </c>
      <c r="BS2" s="8">
        <v>54</v>
      </c>
      <c r="BT2" s="8">
        <v>55</v>
      </c>
      <c r="BU2" s="8">
        <v>56</v>
      </c>
      <c r="BV2" s="8">
        <v>57</v>
      </c>
      <c r="BW2" s="8">
        <v>58</v>
      </c>
      <c r="BX2" s="8">
        <v>59</v>
      </c>
      <c r="BY2" s="8">
        <v>60</v>
      </c>
      <c r="BZ2" s="8">
        <v>61</v>
      </c>
      <c r="CA2" s="8">
        <v>62</v>
      </c>
      <c r="CB2" s="8">
        <v>63</v>
      </c>
      <c r="CC2" s="8">
        <v>64</v>
      </c>
      <c r="CD2" s="8">
        <v>65</v>
      </c>
      <c r="CE2" s="8">
        <v>66</v>
      </c>
      <c r="CF2" s="8">
        <v>67</v>
      </c>
      <c r="CG2" s="8">
        <v>68</v>
      </c>
      <c r="CH2" s="8">
        <v>69</v>
      </c>
      <c r="CI2" s="8">
        <v>70</v>
      </c>
      <c r="CJ2" s="8">
        <v>71</v>
      </c>
      <c r="CK2" s="8">
        <v>72</v>
      </c>
      <c r="CL2" s="8">
        <v>73</v>
      </c>
      <c r="CM2" s="8">
        <v>74</v>
      </c>
      <c r="CN2" s="8">
        <v>75</v>
      </c>
      <c r="CO2" s="8">
        <v>76</v>
      </c>
      <c r="CP2" s="8">
        <v>77</v>
      </c>
      <c r="CQ2" s="8">
        <v>78</v>
      </c>
      <c r="CR2" s="8">
        <v>79</v>
      </c>
      <c r="CS2" s="8">
        <v>80</v>
      </c>
      <c r="CT2" s="8">
        <v>81</v>
      </c>
      <c r="CU2" s="8">
        <v>82</v>
      </c>
      <c r="CV2" s="8">
        <v>83</v>
      </c>
      <c r="CW2" s="8">
        <v>84</v>
      </c>
      <c r="CX2" s="8">
        <v>85</v>
      </c>
      <c r="CY2" s="8">
        <v>86</v>
      </c>
      <c r="CZ2" s="8">
        <v>87</v>
      </c>
      <c r="DA2" s="8">
        <v>88</v>
      </c>
      <c r="DB2" s="8">
        <v>89</v>
      </c>
      <c r="DC2" s="8">
        <v>90</v>
      </c>
      <c r="DD2" s="8">
        <v>91</v>
      </c>
      <c r="DE2" s="8">
        <v>92</v>
      </c>
      <c r="DF2" s="8">
        <v>93</v>
      </c>
      <c r="DG2" s="8">
        <v>94</v>
      </c>
      <c r="DH2" s="8">
        <v>95</v>
      </c>
      <c r="DI2" s="8">
        <v>96</v>
      </c>
      <c r="DJ2" s="8">
        <v>97</v>
      </c>
      <c r="DK2" s="8">
        <v>98</v>
      </c>
      <c r="DL2" s="8">
        <v>99</v>
      </c>
      <c r="DM2" s="8">
        <v>100</v>
      </c>
    </row>
    <row r="3" spans="1:117" ht="24" customHeight="1" x14ac:dyDescent="0.25">
      <c r="A3" s="55" t="s">
        <v>23</v>
      </c>
      <c r="B3" s="56"/>
      <c r="C3" s="10"/>
      <c r="D3" s="10"/>
      <c r="E3" s="10"/>
      <c r="F3" s="63" t="s">
        <v>24</v>
      </c>
      <c r="G3" s="64"/>
      <c r="H3" s="64"/>
      <c r="I3" s="64"/>
      <c r="J3" s="64"/>
      <c r="K3" s="64"/>
      <c r="L3" s="64"/>
      <c r="M3" s="65"/>
    </row>
    <row r="4" spans="1:117" ht="23.25" customHeight="1" x14ac:dyDescent="0.25">
      <c r="A4" s="11" t="s">
        <v>11</v>
      </c>
      <c r="B4" s="12" t="s">
        <v>12</v>
      </c>
      <c r="C4" s="12"/>
      <c r="D4" s="12"/>
      <c r="E4" s="12"/>
      <c r="F4" s="59" t="s">
        <v>13</v>
      </c>
      <c r="G4" s="59"/>
      <c r="H4" s="59"/>
      <c r="I4" s="59"/>
      <c r="J4" s="59"/>
      <c r="K4" s="59"/>
      <c r="L4" s="59" t="s">
        <v>14</v>
      </c>
      <c r="M4" s="60"/>
      <c r="Q4" s="8" t="s">
        <v>49</v>
      </c>
      <c r="R4" s="13" t="s">
        <v>26</v>
      </c>
      <c r="S4" s="13" t="s">
        <v>27</v>
      </c>
      <c r="T4" s="13" t="s">
        <v>28</v>
      </c>
      <c r="U4" s="13" t="s">
        <v>29</v>
      </c>
      <c r="V4" s="13" t="s">
        <v>30</v>
      </c>
      <c r="W4" s="13" t="s">
        <v>31</v>
      </c>
      <c r="X4" s="13" t="s">
        <v>32</v>
      </c>
      <c r="Y4" s="13" t="s">
        <v>33</v>
      </c>
      <c r="Z4" s="13" t="s">
        <v>35</v>
      </c>
    </row>
    <row r="5" spans="1:117" ht="54.75" customHeight="1" x14ac:dyDescent="0.25">
      <c r="A5" s="1"/>
      <c r="B5" s="2"/>
      <c r="C5" s="3"/>
      <c r="D5" s="3"/>
      <c r="E5" s="3"/>
      <c r="F5" s="40"/>
      <c r="G5" s="40"/>
      <c r="H5" s="40"/>
      <c r="I5" s="40"/>
      <c r="J5" s="40"/>
      <c r="K5" s="40"/>
      <c r="L5" s="61"/>
      <c r="M5" s="62"/>
      <c r="Q5" s="8" t="s">
        <v>50</v>
      </c>
      <c r="R5" s="13" t="s">
        <v>36</v>
      </c>
      <c r="S5" s="13" t="s">
        <v>37</v>
      </c>
      <c r="T5" s="13" t="s">
        <v>38</v>
      </c>
      <c r="U5" s="13" t="s">
        <v>39</v>
      </c>
      <c r="V5" s="13" t="s">
        <v>40</v>
      </c>
      <c r="W5" s="13" t="s">
        <v>41</v>
      </c>
      <c r="X5" s="13" t="s">
        <v>42</v>
      </c>
      <c r="Y5" s="13" t="s">
        <v>43</v>
      </c>
      <c r="Z5" s="13" t="s">
        <v>44</v>
      </c>
    </row>
    <row r="6" spans="1:117" ht="54.75" customHeight="1" x14ac:dyDescent="0.25">
      <c r="A6" s="71" t="s">
        <v>56</v>
      </c>
      <c r="B6" s="72"/>
      <c r="C6" s="30"/>
      <c r="D6" s="30"/>
      <c r="E6" s="30"/>
      <c r="F6" s="68"/>
      <c r="G6" s="69"/>
      <c r="H6" s="69"/>
      <c r="I6" s="69"/>
      <c r="J6" s="69"/>
      <c r="K6" s="69"/>
      <c r="L6" s="69"/>
      <c r="M6" s="70"/>
      <c r="R6" s="13" t="s">
        <v>26</v>
      </c>
      <c r="S6" s="13" t="s">
        <v>27</v>
      </c>
      <c r="T6" s="13" t="s">
        <v>28</v>
      </c>
      <c r="U6" s="13" t="s">
        <v>29</v>
      </c>
      <c r="V6" s="13" t="s">
        <v>30</v>
      </c>
      <c r="W6" s="13" t="s">
        <v>31</v>
      </c>
      <c r="X6" s="13" t="s">
        <v>32</v>
      </c>
      <c r="Y6" s="13" t="s">
        <v>33</v>
      </c>
      <c r="Z6" s="13" t="s">
        <v>35</v>
      </c>
      <c r="AA6" s="8" t="s">
        <v>36</v>
      </c>
      <c r="AB6" s="8" t="s">
        <v>37</v>
      </c>
      <c r="AC6" s="8" t="s">
        <v>38</v>
      </c>
      <c r="AD6" s="8" t="s">
        <v>39</v>
      </c>
      <c r="AE6" s="8" t="s">
        <v>40</v>
      </c>
      <c r="AF6" s="8" t="s">
        <v>41</v>
      </c>
      <c r="AG6" s="8" t="s">
        <v>42</v>
      </c>
      <c r="AH6" s="8" t="s">
        <v>43</v>
      </c>
      <c r="AI6" s="8" t="s">
        <v>44</v>
      </c>
    </row>
    <row r="7" spans="1:117" ht="39" customHeight="1" x14ac:dyDescent="0.25">
      <c r="A7" s="57" t="s">
        <v>8</v>
      </c>
      <c r="B7" s="58"/>
      <c r="C7" s="14" t="s">
        <v>0</v>
      </c>
      <c r="D7" s="14" t="s">
        <v>1</v>
      </c>
      <c r="E7" s="14" t="s">
        <v>2</v>
      </c>
      <c r="F7" s="15" t="s">
        <v>3</v>
      </c>
      <c r="G7" s="16" t="s">
        <v>4</v>
      </c>
      <c r="H7" s="16"/>
      <c r="I7" s="16" t="s">
        <v>5</v>
      </c>
      <c r="J7" s="16" t="s">
        <v>6</v>
      </c>
      <c r="K7" s="15" t="s">
        <v>10</v>
      </c>
      <c r="L7" s="15" t="s">
        <v>19</v>
      </c>
      <c r="M7" s="5" t="s">
        <v>20</v>
      </c>
      <c r="Q7" s="8" t="s">
        <v>51</v>
      </c>
      <c r="R7" s="8">
        <v>116</v>
      </c>
      <c r="S7" s="8">
        <v>122</v>
      </c>
      <c r="T7" s="8">
        <v>128</v>
      </c>
      <c r="U7" s="8">
        <v>134</v>
      </c>
      <c r="V7" s="8">
        <v>140</v>
      </c>
      <c r="W7" s="8">
        <v>146</v>
      </c>
      <c r="X7" s="8">
        <v>152</v>
      </c>
      <c r="Y7" s="8">
        <v>158</v>
      </c>
      <c r="Z7" s="8">
        <v>164</v>
      </c>
    </row>
    <row r="8" spans="1:117" ht="81" customHeight="1" x14ac:dyDescent="0.25">
      <c r="A8" s="36"/>
      <c r="B8" s="35" t="s">
        <v>77</v>
      </c>
      <c r="C8" s="35">
        <v>660</v>
      </c>
      <c r="D8" s="37">
        <f>+C8*0.21</f>
        <v>138.6</v>
      </c>
      <c r="E8" s="37">
        <f>+C8*1.21</f>
        <v>798.6</v>
      </c>
      <c r="F8" s="38">
        <v>1000</v>
      </c>
      <c r="G8" s="18">
        <f>+F8-E8</f>
        <v>201.39999999999998</v>
      </c>
      <c r="H8" s="18"/>
      <c r="I8" s="18">
        <v>1350</v>
      </c>
      <c r="J8" s="18">
        <f>+E8-I8</f>
        <v>-551.4</v>
      </c>
      <c r="K8" s="4"/>
      <c r="L8" s="34"/>
      <c r="M8" s="6">
        <f>+K8*F8</f>
        <v>0</v>
      </c>
      <c r="Q8" s="8" t="s">
        <v>52</v>
      </c>
      <c r="R8" s="28" t="s">
        <v>57</v>
      </c>
      <c r="S8" s="28" t="s">
        <v>58</v>
      </c>
      <c r="T8" s="28" t="s">
        <v>59</v>
      </c>
      <c r="U8" s="28" t="s">
        <v>60</v>
      </c>
      <c r="V8" s="28" t="s">
        <v>61</v>
      </c>
      <c r="W8" s="28" t="s">
        <v>62</v>
      </c>
      <c r="X8" s="28" t="s">
        <v>63</v>
      </c>
      <c r="Y8" s="28" t="s">
        <v>64</v>
      </c>
      <c r="Z8" s="28" t="s">
        <v>65</v>
      </c>
      <c r="AA8" s="28" t="s">
        <v>66</v>
      </c>
      <c r="AB8" s="28" t="s">
        <v>67</v>
      </c>
      <c r="AC8" s="28" t="s">
        <v>68</v>
      </c>
      <c r="AD8" s="28" t="s">
        <v>69</v>
      </c>
    </row>
    <row r="9" spans="1:117" ht="81" customHeight="1" x14ac:dyDescent="0.25">
      <c r="A9" s="36"/>
      <c r="B9" s="35" t="s">
        <v>79</v>
      </c>
      <c r="C9" s="35">
        <v>660</v>
      </c>
      <c r="D9" s="37">
        <f>+C9*0.21</f>
        <v>138.6</v>
      </c>
      <c r="E9" s="37">
        <f>+C9*1.21</f>
        <v>798.6</v>
      </c>
      <c r="F9" s="38">
        <v>890</v>
      </c>
      <c r="G9" s="18">
        <f>+F9-E9</f>
        <v>91.399999999999977</v>
      </c>
      <c r="H9" s="18"/>
      <c r="I9" s="18" t="s">
        <v>7</v>
      </c>
      <c r="J9" s="20" t="e">
        <f t="shared" ref="J9:J27" si="0">+E9-I9</f>
        <v>#VALUE!</v>
      </c>
      <c r="K9" s="4"/>
      <c r="L9" s="34"/>
      <c r="M9" s="6">
        <f t="shared" ref="M9:M29" si="1">+K9*F9</f>
        <v>0</v>
      </c>
      <c r="Q9" s="8" t="s">
        <v>53</v>
      </c>
      <c r="R9" s="8" t="s">
        <v>45</v>
      </c>
      <c r="S9" s="8" t="s">
        <v>46</v>
      </c>
      <c r="T9" s="8" t="s">
        <v>47</v>
      </c>
    </row>
    <row r="10" spans="1:117" ht="81" customHeight="1" x14ac:dyDescent="0.25">
      <c r="A10" s="19"/>
      <c r="B10" s="35" t="s">
        <v>78</v>
      </c>
      <c r="C10" s="35"/>
      <c r="D10" s="37"/>
      <c r="E10" s="37"/>
      <c r="F10" s="38">
        <v>470</v>
      </c>
      <c r="G10" s="18"/>
      <c r="H10" s="18"/>
      <c r="I10" s="18"/>
      <c r="J10" s="20"/>
      <c r="K10" s="4"/>
      <c r="L10" s="34"/>
      <c r="M10" s="6">
        <f t="shared" si="1"/>
        <v>0</v>
      </c>
    </row>
    <row r="11" spans="1:117" ht="81" customHeight="1" x14ac:dyDescent="0.25">
      <c r="A11" s="21"/>
      <c r="B11" s="35" t="s">
        <v>80</v>
      </c>
      <c r="C11" s="35">
        <v>750</v>
      </c>
      <c r="D11" s="37">
        <f t="shared" ref="D11:D27" si="2">+C11*0.21</f>
        <v>157.5</v>
      </c>
      <c r="E11" s="37">
        <f t="shared" ref="E11:E27" si="3">+C11*1.21</f>
        <v>907.5</v>
      </c>
      <c r="F11" s="38">
        <v>1099</v>
      </c>
      <c r="G11" s="18">
        <f t="shared" ref="G11:G27" si="4">+F11-E11</f>
        <v>191.5</v>
      </c>
      <c r="H11" s="18"/>
      <c r="I11" s="18">
        <v>1280</v>
      </c>
      <c r="J11" s="18">
        <f t="shared" si="0"/>
        <v>-372.5</v>
      </c>
      <c r="K11" s="4"/>
      <c r="L11" s="34"/>
      <c r="M11" s="6">
        <f t="shared" si="1"/>
        <v>0</v>
      </c>
      <c r="Q11" s="8" t="s">
        <v>54</v>
      </c>
      <c r="R11" s="8" t="s">
        <v>27</v>
      </c>
      <c r="S11" s="8" t="s">
        <v>28</v>
      </c>
      <c r="T11" s="8" t="s">
        <v>29</v>
      </c>
      <c r="U11" s="8" t="s">
        <v>30</v>
      </c>
    </row>
    <row r="12" spans="1:117" ht="81" customHeight="1" x14ac:dyDescent="0.25">
      <c r="A12" s="21"/>
      <c r="B12" s="35" t="s">
        <v>81</v>
      </c>
      <c r="C12" s="35">
        <v>1088</v>
      </c>
      <c r="D12" s="37">
        <f t="shared" si="2"/>
        <v>228.48</v>
      </c>
      <c r="E12" s="37">
        <f t="shared" si="3"/>
        <v>1316.48</v>
      </c>
      <c r="F12" s="39">
        <v>1400</v>
      </c>
      <c r="G12" s="18">
        <f t="shared" si="4"/>
        <v>83.519999999999982</v>
      </c>
      <c r="H12" s="18"/>
      <c r="I12" s="18">
        <v>780</v>
      </c>
      <c r="J12" s="20">
        <f t="shared" si="0"/>
        <v>536.48</v>
      </c>
      <c r="K12" s="4"/>
      <c r="L12" s="34"/>
      <c r="M12" s="6">
        <f t="shared" si="1"/>
        <v>0</v>
      </c>
      <c r="Q12" s="8" t="s">
        <v>9</v>
      </c>
      <c r="R12" s="29" t="s">
        <v>70</v>
      </c>
      <c r="S12" s="29" t="s">
        <v>71</v>
      </c>
      <c r="T12" s="29" t="s">
        <v>72</v>
      </c>
      <c r="U12" s="29" t="s">
        <v>73</v>
      </c>
    </row>
    <row r="13" spans="1:117" ht="81" customHeight="1" x14ac:dyDescent="0.25">
      <c r="A13" s="21"/>
      <c r="B13" s="35" t="s">
        <v>82</v>
      </c>
      <c r="C13" s="35">
        <v>650</v>
      </c>
      <c r="D13" s="37">
        <f t="shared" si="2"/>
        <v>136.5</v>
      </c>
      <c r="E13" s="37">
        <f t="shared" si="3"/>
        <v>786.5</v>
      </c>
      <c r="F13" s="38">
        <v>950</v>
      </c>
      <c r="G13" s="18">
        <f t="shared" si="4"/>
        <v>163.5</v>
      </c>
      <c r="H13" s="18"/>
      <c r="I13" s="18">
        <v>875</v>
      </c>
      <c r="J13" s="18">
        <f t="shared" si="0"/>
        <v>-88.5</v>
      </c>
      <c r="K13" s="4"/>
      <c r="L13" s="34"/>
      <c r="M13" s="6">
        <f t="shared" si="1"/>
        <v>0</v>
      </c>
      <c r="Q13" s="8" t="s">
        <v>55</v>
      </c>
      <c r="R13" s="8" t="s">
        <v>27</v>
      </c>
      <c r="S13" s="8" t="s">
        <v>28</v>
      </c>
      <c r="T13" s="8" t="s">
        <v>29</v>
      </c>
      <c r="U13" s="8" t="s">
        <v>30</v>
      </c>
      <c r="V13" s="8" t="s">
        <v>31</v>
      </c>
    </row>
    <row r="14" spans="1:117" ht="81" customHeight="1" x14ac:dyDescent="0.25">
      <c r="A14" s="21"/>
      <c r="B14" s="35" t="s">
        <v>83</v>
      </c>
      <c r="C14" s="35">
        <v>1282</v>
      </c>
      <c r="D14" s="37">
        <f t="shared" si="2"/>
        <v>269.21999999999997</v>
      </c>
      <c r="E14" s="37">
        <f t="shared" si="3"/>
        <v>1551.22</v>
      </c>
      <c r="F14" s="38">
        <v>1690</v>
      </c>
      <c r="G14" s="18">
        <f t="shared" si="4"/>
        <v>138.77999999999997</v>
      </c>
      <c r="H14" s="18"/>
      <c r="I14" s="18">
        <v>2388</v>
      </c>
      <c r="J14" s="18">
        <f t="shared" si="0"/>
        <v>-836.78</v>
      </c>
      <c r="K14" s="4"/>
      <c r="L14" s="34"/>
      <c r="M14" s="6">
        <f t="shared" si="1"/>
        <v>0</v>
      </c>
    </row>
    <row r="15" spans="1:117" ht="81" customHeight="1" x14ac:dyDescent="0.25">
      <c r="A15" s="21"/>
      <c r="B15" s="35" t="s">
        <v>84</v>
      </c>
      <c r="C15" s="35">
        <v>688</v>
      </c>
      <c r="D15" s="37">
        <f t="shared" si="2"/>
        <v>144.47999999999999</v>
      </c>
      <c r="E15" s="37">
        <f t="shared" si="3"/>
        <v>832.48</v>
      </c>
      <c r="F15" s="38">
        <v>890</v>
      </c>
      <c r="G15" s="18">
        <f t="shared" si="4"/>
        <v>57.519999999999982</v>
      </c>
      <c r="H15" s="18"/>
      <c r="I15" s="18">
        <v>925</v>
      </c>
      <c r="J15" s="18">
        <f t="shared" si="0"/>
        <v>-92.519999999999982</v>
      </c>
      <c r="K15" s="4"/>
      <c r="L15" s="34"/>
      <c r="M15" s="6">
        <f t="shared" si="1"/>
        <v>0</v>
      </c>
    </row>
    <row r="16" spans="1:117" ht="81" customHeight="1" x14ac:dyDescent="0.25">
      <c r="A16" s="21"/>
      <c r="B16" s="35" t="s">
        <v>85</v>
      </c>
      <c r="C16" s="35">
        <v>739</v>
      </c>
      <c r="D16" s="37">
        <f t="shared" si="2"/>
        <v>155.19</v>
      </c>
      <c r="E16" s="37">
        <f t="shared" si="3"/>
        <v>894.18999999999994</v>
      </c>
      <c r="F16" s="38">
        <v>1099</v>
      </c>
      <c r="G16" s="18">
        <f t="shared" si="4"/>
        <v>204.81000000000006</v>
      </c>
      <c r="H16" s="18"/>
      <c r="I16" s="18">
        <v>1440</v>
      </c>
      <c r="J16" s="18">
        <f t="shared" si="0"/>
        <v>-545.81000000000006</v>
      </c>
      <c r="K16" s="4"/>
      <c r="L16" s="34"/>
      <c r="M16" s="6">
        <f t="shared" si="1"/>
        <v>0</v>
      </c>
    </row>
    <row r="17" spans="1:13" ht="81" customHeight="1" x14ac:dyDescent="0.25">
      <c r="A17" s="21"/>
      <c r="B17" s="35" t="s">
        <v>86</v>
      </c>
      <c r="C17" s="35">
        <v>628</v>
      </c>
      <c r="D17" s="37">
        <f t="shared" si="2"/>
        <v>131.88</v>
      </c>
      <c r="E17" s="37">
        <f t="shared" si="3"/>
        <v>759.88</v>
      </c>
      <c r="F17" s="38">
        <v>790</v>
      </c>
      <c r="G17" s="18">
        <f t="shared" si="4"/>
        <v>30.120000000000005</v>
      </c>
      <c r="H17" s="18"/>
      <c r="I17" s="18">
        <v>480</v>
      </c>
      <c r="J17" s="20">
        <f t="shared" si="0"/>
        <v>279.88</v>
      </c>
      <c r="K17" s="4"/>
      <c r="L17" s="34"/>
      <c r="M17" s="6">
        <f t="shared" si="1"/>
        <v>0</v>
      </c>
    </row>
    <row r="18" spans="1:13" ht="81" customHeight="1" x14ac:dyDescent="0.25">
      <c r="A18" s="21"/>
      <c r="B18" s="35" t="s">
        <v>87</v>
      </c>
      <c r="C18" s="35">
        <v>903</v>
      </c>
      <c r="D18" s="37">
        <f t="shared" si="2"/>
        <v>189.63</v>
      </c>
      <c r="E18" s="37">
        <f t="shared" si="3"/>
        <v>1092.6299999999999</v>
      </c>
      <c r="F18" s="38">
        <v>1249</v>
      </c>
      <c r="G18" s="18">
        <f t="shared" si="4"/>
        <v>156.37000000000012</v>
      </c>
      <c r="H18" s="18"/>
      <c r="I18" s="18">
        <v>995</v>
      </c>
      <c r="J18" s="20">
        <f t="shared" si="0"/>
        <v>97.629999999999882</v>
      </c>
      <c r="K18" s="4"/>
      <c r="L18" s="34"/>
      <c r="M18" s="6">
        <f t="shared" si="1"/>
        <v>0</v>
      </c>
    </row>
    <row r="19" spans="1:13" ht="81" customHeight="1" x14ac:dyDescent="0.25">
      <c r="A19" s="21"/>
      <c r="B19" s="35" t="s">
        <v>88</v>
      </c>
      <c r="C19" s="35">
        <v>949</v>
      </c>
      <c r="D19" s="37">
        <f t="shared" si="2"/>
        <v>199.29</v>
      </c>
      <c r="E19" s="37">
        <f t="shared" si="3"/>
        <v>1148.29</v>
      </c>
      <c r="F19" s="38">
        <v>1299</v>
      </c>
      <c r="G19" s="18">
        <f t="shared" si="4"/>
        <v>150.71000000000004</v>
      </c>
      <c r="H19" s="18"/>
      <c r="I19" s="18">
        <v>2412</v>
      </c>
      <c r="J19" s="18">
        <f t="shared" si="0"/>
        <v>-1263.71</v>
      </c>
      <c r="K19" s="4"/>
      <c r="L19" s="34"/>
      <c r="M19" s="6">
        <f t="shared" si="1"/>
        <v>0</v>
      </c>
    </row>
    <row r="20" spans="1:13" ht="81" customHeight="1" x14ac:dyDescent="0.25">
      <c r="A20" s="21"/>
      <c r="B20" s="35" t="s">
        <v>89</v>
      </c>
      <c r="C20" s="35">
        <v>889</v>
      </c>
      <c r="D20" s="37">
        <f t="shared" si="2"/>
        <v>186.69</v>
      </c>
      <c r="E20" s="37">
        <f t="shared" si="3"/>
        <v>1075.69</v>
      </c>
      <c r="F20" s="38">
        <v>1190</v>
      </c>
      <c r="G20" s="18">
        <f t="shared" si="4"/>
        <v>114.30999999999995</v>
      </c>
      <c r="H20" s="18"/>
      <c r="I20" s="18" t="s">
        <v>7</v>
      </c>
      <c r="J20" s="20" t="e">
        <f t="shared" si="0"/>
        <v>#VALUE!</v>
      </c>
      <c r="K20" s="4"/>
      <c r="L20" s="34"/>
      <c r="M20" s="6">
        <f t="shared" si="1"/>
        <v>0</v>
      </c>
    </row>
    <row r="21" spans="1:13" ht="81" customHeight="1" x14ac:dyDescent="0.25">
      <c r="A21" s="21"/>
      <c r="B21" s="35" t="s">
        <v>90</v>
      </c>
      <c r="C21" s="35">
        <v>285</v>
      </c>
      <c r="D21" s="37">
        <f t="shared" si="2"/>
        <v>59.849999999999994</v>
      </c>
      <c r="E21" s="37">
        <f t="shared" si="3"/>
        <v>344.84999999999997</v>
      </c>
      <c r="F21" s="38">
        <v>379</v>
      </c>
      <c r="G21" s="18">
        <f t="shared" si="4"/>
        <v>34.150000000000034</v>
      </c>
      <c r="H21" s="18"/>
      <c r="I21" s="18">
        <v>245</v>
      </c>
      <c r="J21" s="20">
        <f t="shared" si="0"/>
        <v>99.849999999999966</v>
      </c>
      <c r="K21" s="4"/>
      <c r="L21" s="34"/>
      <c r="M21" s="6">
        <f t="shared" si="1"/>
        <v>0</v>
      </c>
    </row>
    <row r="22" spans="1:13" ht="81" customHeight="1" x14ac:dyDescent="0.25">
      <c r="A22" s="21"/>
      <c r="B22" s="35" t="s">
        <v>91</v>
      </c>
      <c r="C22" s="35">
        <v>495</v>
      </c>
      <c r="D22" s="37">
        <f t="shared" si="2"/>
        <v>103.95</v>
      </c>
      <c r="E22" s="37">
        <f t="shared" si="3"/>
        <v>598.94999999999993</v>
      </c>
      <c r="F22" s="39">
        <v>639</v>
      </c>
      <c r="G22" s="18">
        <f t="shared" si="4"/>
        <v>40.050000000000068</v>
      </c>
      <c r="H22" s="18"/>
      <c r="I22" s="18">
        <v>360</v>
      </c>
      <c r="J22" s="20">
        <f t="shared" si="0"/>
        <v>238.94999999999993</v>
      </c>
      <c r="K22" s="4"/>
      <c r="L22" s="34"/>
      <c r="M22" s="6">
        <f t="shared" si="1"/>
        <v>0</v>
      </c>
    </row>
    <row r="23" spans="1:13" ht="81" customHeight="1" x14ac:dyDescent="0.25">
      <c r="A23" s="21"/>
      <c r="B23" s="35" t="s">
        <v>92</v>
      </c>
      <c r="C23" s="35">
        <v>490</v>
      </c>
      <c r="D23" s="37">
        <f t="shared" si="2"/>
        <v>102.89999999999999</v>
      </c>
      <c r="E23" s="37">
        <f t="shared" si="3"/>
        <v>592.9</v>
      </c>
      <c r="F23" s="39">
        <v>639</v>
      </c>
      <c r="G23" s="18">
        <f t="shared" si="4"/>
        <v>46.100000000000023</v>
      </c>
      <c r="H23" s="18"/>
      <c r="I23" s="18">
        <v>464</v>
      </c>
      <c r="J23" s="20">
        <f t="shared" si="0"/>
        <v>128.89999999999998</v>
      </c>
      <c r="K23" s="4"/>
      <c r="L23" s="34"/>
      <c r="M23" s="6">
        <f t="shared" si="1"/>
        <v>0</v>
      </c>
    </row>
    <row r="24" spans="1:13" ht="81" customHeight="1" x14ac:dyDescent="0.25">
      <c r="A24" s="21"/>
      <c r="B24" s="35" t="s">
        <v>93</v>
      </c>
      <c r="C24" s="35">
        <v>250</v>
      </c>
      <c r="D24" s="37">
        <f t="shared" si="2"/>
        <v>52.5</v>
      </c>
      <c r="E24" s="37">
        <f t="shared" si="3"/>
        <v>302.5</v>
      </c>
      <c r="F24" s="39">
        <v>349</v>
      </c>
      <c r="G24" s="18">
        <f t="shared" si="4"/>
        <v>46.5</v>
      </c>
      <c r="H24" s="18"/>
      <c r="I24" s="18">
        <v>240</v>
      </c>
      <c r="J24" s="20">
        <f t="shared" si="0"/>
        <v>62.5</v>
      </c>
      <c r="K24" s="4"/>
      <c r="L24" s="34"/>
      <c r="M24" s="6">
        <f t="shared" si="1"/>
        <v>0</v>
      </c>
    </row>
    <row r="25" spans="1:13" ht="81" customHeight="1" x14ac:dyDescent="0.25">
      <c r="A25" s="21"/>
      <c r="B25" s="35" t="s">
        <v>94</v>
      </c>
      <c r="C25" s="35">
        <v>475</v>
      </c>
      <c r="D25" s="37">
        <f t="shared" si="2"/>
        <v>99.75</v>
      </c>
      <c r="E25" s="37">
        <f t="shared" si="3"/>
        <v>574.75</v>
      </c>
      <c r="F25" s="39">
        <v>650</v>
      </c>
      <c r="G25" s="18">
        <f t="shared" si="4"/>
        <v>75.25</v>
      </c>
      <c r="H25" s="18"/>
      <c r="I25" s="18">
        <v>565</v>
      </c>
      <c r="J25" s="20">
        <f t="shared" si="0"/>
        <v>9.75</v>
      </c>
      <c r="K25" s="4"/>
      <c r="L25" s="34"/>
      <c r="M25" s="6">
        <f t="shared" si="1"/>
        <v>0</v>
      </c>
    </row>
    <row r="26" spans="1:13" ht="81" customHeight="1" x14ac:dyDescent="0.25">
      <c r="A26" s="21"/>
      <c r="B26" s="35" t="s">
        <v>95</v>
      </c>
      <c r="C26" s="35">
        <v>260</v>
      </c>
      <c r="D26" s="37">
        <f t="shared" si="2"/>
        <v>54.6</v>
      </c>
      <c r="E26" s="37">
        <f t="shared" si="3"/>
        <v>314.59999999999997</v>
      </c>
      <c r="F26" s="38">
        <v>325</v>
      </c>
      <c r="G26" s="18">
        <f t="shared" si="4"/>
        <v>10.400000000000034</v>
      </c>
      <c r="H26" s="18"/>
      <c r="I26" s="18">
        <v>260</v>
      </c>
      <c r="J26" s="20">
        <f t="shared" si="0"/>
        <v>54.599999999999966</v>
      </c>
      <c r="K26" s="4"/>
      <c r="L26" s="34"/>
      <c r="M26" s="6">
        <f t="shared" si="1"/>
        <v>0</v>
      </c>
    </row>
    <row r="27" spans="1:13" ht="81" customHeight="1" x14ac:dyDescent="0.25">
      <c r="A27" s="21"/>
      <c r="B27" s="35" t="s">
        <v>96</v>
      </c>
      <c r="C27" s="35">
        <v>238</v>
      </c>
      <c r="D27" s="37">
        <f t="shared" si="2"/>
        <v>49.98</v>
      </c>
      <c r="E27" s="37">
        <f t="shared" si="3"/>
        <v>287.98</v>
      </c>
      <c r="F27" s="38">
        <v>290</v>
      </c>
      <c r="G27" s="18">
        <f t="shared" si="4"/>
        <v>2.0199999999999818</v>
      </c>
      <c r="H27" s="18"/>
      <c r="I27" s="18">
        <v>260</v>
      </c>
      <c r="J27" s="20">
        <f t="shared" si="0"/>
        <v>27.980000000000018</v>
      </c>
      <c r="K27" s="4"/>
      <c r="L27" s="34"/>
      <c r="M27" s="6">
        <f t="shared" si="1"/>
        <v>0</v>
      </c>
    </row>
    <row r="28" spans="1:13" ht="81.75" customHeight="1" x14ac:dyDescent="0.25">
      <c r="A28" s="21"/>
      <c r="B28" s="35" t="s">
        <v>74</v>
      </c>
      <c r="C28" s="17">
        <v>239</v>
      </c>
      <c r="D28" s="32">
        <f t="shared" ref="D28:D29" si="5">+C28*0.21</f>
        <v>50.19</v>
      </c>
      <c r="E28" s="32">
        <f>+C28*1.21</f>
        <v>289.19</v>
      </c>
      <c r="F28" s="33">
        <v>119</v>
      </c>
      <c r="G28" s="18"/>
      <c r="H28" s="18"/>
      <c r="I28" s="18"/>
      <c r="J28" s="18"/>
      <c r="K28" s="4"/>
      <c r="L28" s="34"/>
      <c r="M28" s="6">
        <f t="shared" si="1"/>
        <v>0</v>
      </c>
    </row>
    <row r="29" spans="1:13" ht="81.75" customHeight="1" x14ac:dyDescent="0.25">
      <c r="A29" s="21"/>
      <c r="B29" s="35" t="s">
        <v>75</v>
      </c>
      <c r="C29" s="17">
        <v>240</v>
      </c>
      <c r="D29" s="32">
        <f t="shared" si="5"/>
        <v>50.4</v>
      </c>
      <c r="E29" s="32">
        <f>+C29*1.21</f>
        <v>290.39999999999998</v>
      </c>
      <c r="F29" s="33">
        <v>275</v>
      </c>
      <c r="G29" s="18"/>
      <c r="H29" s="18"/>
      <c r="I29" s="18"/>
      <c r="J29" s="18"/>
      <c r="K29" s="4"/>
      <c r="L29" s="34"/>
      <c r="M29" s="6">
        <f t="shared" si="1"/>
        <v>0</v>
      </c>
    </row>
    <row r="30" spans="1:13" ht="40.5" customHeight="1" x14ac:dyDescent="0.25">
      <c r="A30" s="73" t="s">
        <v>25</v>
      </c>
      <c r="B30" s="74"/>
      <c r="C30" s="74"/>
      <c r="D30" s="74"/>
      <c r="E30" s="74"/>
      <c r="F30" s="75"/>
      <c r="G30" s="23"/>
      <c r="H30" s="23"/>
      <c r="I30" s="23"/>
      <c r="J30" s="23"/>
      <c r="K30" s="31">
        <f>SUM(K8:K29)</f>
        <v>0</v>
      </c>
      <c r="L30" s="23"/>
      <c r="M30" s="7">
        <f>SUM(M8:M29)</f>
        <v>0</v>
      </c>
    </row>
    <row r="31" spans="1:13" ht="125.25" customHeight="1" x14ac:dyDescent="0.25">
      <c r="A31" s="22" t="s">
        <v>15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 ht="58.5" customHeight="1" thickBot="1" x14ac:dyDescent="0.3">
      <c r="A32" s="24" t="s">
        <v>17</v>
      </c>
      <c r="B32" s="41" t="s">
        <v>97</v>
      </c>
      <c r="C32" s="41"/>
      <c r="D32" s="41"/>
      <c r="E32" s="41"/>
      <c r="F32" s="41"/>
      <c r="G32" s="27" t="s">
        <v>18</v>
      </c>
      <c r="H32" s="27" t="s">
        <v>18</v>
      </c>
      <c r="I32" s="27" t="s">
        <v>18</v>
      </c>
      <c r="J32" s="27" t="s">
        <v>18</v>
      </c>
      <c r="K32" s="42" t="s">
        <v>34</v>
      </c>
      <c r="L32" s="41"/>
      <c r="M32" s="43"/>
    </row>
    <row r="33" spans="1:13" ht="27.75" customHeight="1" thickBot="1" x14ac:dyDescent="0.3">
      <c r="A33" s="44" t="s">
        <v>76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6"/>
    </row>
    <row r="34" spans="1:13" ht="19.5" hidden="1" x14ac:dyDescent="0.25">
      <c r="B34" s="25"/>
    </row>
    <row r="35" spans="1:13" hidden="1" x14ac:dyDescent="0.25"/>
    <row r="36" spans="1:13" hidden="1" x14ac:dyDescent="0.25"/>
    <row r="37" spans="1:13" hidden="1" x14ac:dyDescent="0.25"/>
    <row r="38" spans="1:13" hidden="1" x14ac:dyDescent="0.25"/>
    <row r="39" spans="1:13" hidden="1" x14ac:dyDescent="0.25"/>
    <row r="40" spans="1:13" hidden="1" x14ac:dyDescent="0.25"/>
    <row r="41" spans="1:13" hidden="1" x14ac:dyDescent="0.25"/>
    <row r="42" spans="1:13" hidden="1" x14ac:dyDescent="0.25"/>
    <row r="43" spans="1:13" hidden="1" x14ac:dyDescent="0.25"/>
    <row r="44" spans="1:13" hidden="1" x14ac:dyDescent="0.25"/>
    <row r="45" spans="1:13" hidden="1" x14ac:dyDescent="0.25"/>
    <row r="46" spans="1:13" hidden="1" x14ac:dyDescent="0.25"/>
    <row r="47" spans="1:13" hidden="1" x14ac:dyDescent="0.25"/>
    <row r="48" spans="1:13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  <row r="65537" hidden="1" x14ac:dyDescent="0.25"/>
  </sheetData>
  <sheetProtection sheet="1" objects="1" scenarios="1"/>
  <mergeCells count="17">
    <mergeCell ref="F4:K4"/>
    <mergeCell ref="F5:K5"/>
    <mergeCell ref="B32:F32"/>
    <mergeCell ref="K32:M32"/>
    <mergeCell ref="A33:M33"/>
    <mergeCell ref="A1:M1"/>
    <mergeCell ref="F2:M2"/>
    <mergeCell ref="A2:B2"/>
    <mergeCell ref="A3:B3"/>
    <mergeCell ref="A7:B7"/>
    <mergeCell ref="L4:M4"/>
    <mergeCell ref="L5:M5"/>
    <mergeCell ref="F3:M3"/>
    <mergeCell ref="B31:M31"/>
    <mergeCell ref="F6:M6"/>
    <mergeCell ref="A6:B6"/>
    <mergeCell ref="A30:F30"/>
  </mergeCells>
  <dataValidations xWindow="1077" yWindow="831" count="20">
    <dataValidation type="whole" allowBlank="1" showInputMessage="1" showErrorMessage="1" errorTitle="Musí to být celé číslo" error="Je nutno zadat celé číslo" promptTitle="Nutno zadat celé číslo" prompt="Zadej počet objednávaných kusů" sqref="K8:K29">
      <formula1>0</formula1>
      <formula2>200</formula2>
    </dataValidation>
    <dataValidation type="list" allowBlank="1" showInputMessage="1" showErrorMessage="1" prompt="Vyberte ze seznamu velikosti šipečkou u buňky" sqref="L8">
      <formula1>$R$4:$AB$4</formula1>
    </dataValidation>
    <dataValidation type="list" allowBlank="1" showInputMessage="1" showErrorMessage="1" prompt="Vyberte ze seznamu velikosti šipečkou u buňky" sqref="L15 L9">
      <formula1>$R$5:$AB$5</formula1>
    </dataValidation>
    <dataValidation type="list" allowBlank="1" showInputMessage="1" showErrorMessage="1" error="Možno i napsat velikost písmeny viz  velikostní tabulka na webu" prompt="Vyberte ze seznamu velikosti šipečkou u buňky,  potřebuji-li dámskou velikost napsat to do poznámky dole" sqref="L14">
      <formula1>$R$6:$AK$6</formula1>
    </dataValidation>
    <dataValidation type="list" allowBlank="1" showInputMessage="1" showErrorMessage="1" errorTitle="Nutno vybrat šipičkou vedle" error="Možno i napsat velikost písmeny viz  velikostní tabulka na webu" prompt="Vyberte ze seznamu velikosti šipečkou u buňky,  potřebuji-li dámskou velikost napsat to do poznámky dole" sqref="L12">
      <formula1>$R$6:$AK$6</formula1>
    </dataValidation>
    <dataValidation type="list" allowBlank="1" showInputMessage="1" showErrorMessage="1" errorTitle="nutno vybrat šipečkou" error="Možno i napsat velikost písmeny viz  velikostní tabulka na webu" prompt="Vyberte ze seznamu velikosti šipečkou u buňky,  potřebuji-li dámskou velikost napsat to do poznámky dole" sqref="L11">
      <formula1>$R$4:$AC$4</formula1>
    </dataValidation>
    <dataValidation type="list" allowBlank="1" showInputMessage="1" showErrorMessage="1" error="Možno i napsat velikost písmeny viz  velikostní tabulka na webu_x000a_" prompt="Vyberte ze seznamu velikosti šipečkou u buňky,  potřebuji-li dámskou velikost napsat to do poznámky dole" sqref="L13">
      <formula1>$R$6:$AK$6</formula1>
    </dataValidation>
    <dataValidation type="list" allowBlank="1" showInputMessage="1" showErrorMessage="1" error="Možno i napsat velikost písmeny viz  velikostní tabulka na webu" prompt="Vyberte ze seznamu velikosti šipečkou u buňky" sqref="L16">
      <formula1>$R$4:$AC$4</formula1>
    </dataValidation>
    <dataValidation type="list" allowBlank="1" showInputMessage="1" showErrorMessage="1" error="Možno i napsat velikost písmeny viz  velikostní tabulka na webu" sqref="L17">
      <formula1>$R$7:$AC$7</formula1>
    </dataValidation>
    <dataValidation type="list" allowBlank="1" showInputMessage="1" showErrorMessage="1" error="Možno i napsat velikost písmeny viz  velikostní tabulka na webu" prompt="Vyberte ze seznamu velikosti šipečkou u buňky" sqref="L18:L19">
      <formula1>$R$4:$AB$4</formula1>
    </dataValidation>
    <dataValidation type="list" allowBlank="1" showInputMessage="1" showErrorMessage="1" error="Možno i napsat velikost písmeny viz  velikostní tabulka na webu" prompt="Vyberte ze seznamu velikosti šipečkou u buňky" sqref="L20">
      <formula1>$R$5:$AB$5</formula1>
    </dataValidation>
    <dataValidation type="list" allowBlank="1" showInputMessage="1" showErrorMessage="1" error="Možno i napsat velikost písmeny viz  velikostní tabulka na webu" prompt="Vyberte ze seznamu velikosti šipečkou u buňky_x000a_" sqref="L23">
      <formula1>$R$8:$AF$8</formula1>
    </dataValidation>
    <dataValidation type="list" allowBlank="1" showInputMessage="1" showErrorMessage="1" error="Možno i napsat velikost písmeny viz  velikostní tabulka na webu" prompt="Vyberte ze seznamu velikosti šipečkou u buňky" sqref="L24">
      <formula1>$R$9:$V$9</formula1>
    </dataValidation>
    <dataValidation type="list" allowBlank="1" showInputMessage="1" showErrorMessage="1" error="Možno i napsat velikost písmeny viz  velikostní tabulka na webu" prompt="Vyberte ze seznamu velikosti šipečkou u buňky_x000a_" sqref="L26:L27">
      <formula1>$R$11:$W$11</formula1>
    </dataValidation>
    <dataValidation type="list" allowBlank="1" showInputMessage="1" showErrorMessage="1" error="Možno i napsat velikost písmeny viz  velikostní tabulka na webu" prompt="Vyberte ze seznamu velikosti šipečkou u buňky" sqref="L28">
      <formula1>$R$12:$W$12</formula1>
    </dataValidation>
    <dataValidation type="list" allowBlank="1" showInputMessage="1" showErrorMessage="1" error="Možno i napsat velikost písmeny viz  velikostní tabulka na webu" prompt="Vyberte ze seznamu velikosti šipečkou u buňky" sqref="L29">
      <formula1>$R$13:$X$13</formula1>
    </dataValidation>
    <dataValidation type="list" allowBlank="1" showInputMessage="1" showErrorMessage="1" error="Možno i napsat velikost písmeny viz  velikostní tabulka na webu" prompt="Vyberte ze seznamu velikosti šipečkou u buňky,  potřebuji-li dámskou velikost napsat to do poznámky dole" sqref="L21">
      <formula1>$R$6:$AM$6</formula1>
    </dataValidation>
    <dataValidation type="list" allowBlank="1" showInputMessage="1" showErrorMessage="1" error="Možno i napsat velikost písmeny viz  velikostní tabulka na webu" prompt="Vyberte ze seznamu velikosti šipečkou u buňky_x000a_" sqref="L22">
      <formula1>$R$6:$AK$6</formula1>
    </dataValidation>
    <dataValidation type="list" allowBlank="1" showInputMessage="1" showErrorMessage="1" prompt="Vyberte ze seznamu velikosti šipečkou u buňky" sqref="L10">
      <formula1>$R$7:$AC$7</formula1>
    </dataValidation>
    <dataValidation type="list" allowBlank="1" showInputMessage="1" showErrorMessage="1" error="Možno i napsat velikost písmeny viz  velikostní tabulka na webu" prompt="Vyberte ze seznamu velikosti šipečkou u buňky" sqref="L25">
      <formula1>$R$6:$AK$6</formula1>
    </dataValidation>
  </dataValidations>
  <hyperlinks>
    <hyperlink ref="F2" r:id="rId1"/>
    <hyperlink ref="F3" r:id="rId2"/>
    <hyperlink ref="B32" r:id="rId3"/>
  </hyperlinks>
  <printOptions horizontalCentered="1"/>
  <pageMargins left="0.19685039370078741" right="0.19685039370078741" top="0.19685039370078741" bottom="0.36" header="0.11811023622047245" footer="0.11811023622047245"/>
  <pageSetup paperSize="9" scale="55" fitToHeight="2" orientation="portrait" r:id="rId4"/>
  <headerFooter>
    <oddFooter>Stránka &amp;P z &amp;N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Objednávka 2014</vt:lpstr>
      <vt:lpstr>'Objednávka 2014'!Oblast_tisku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</dc:creator>
  <cp:lastModifiedBy>Petr</cp:lastModifiedBy>
  <cp:lastPrinted>2014-03-16T21:26:45Z</cp:lastPrinted>
  <dcterms:created xsi:type="dcterms:W3CDTF">2014-03-11T17:41:26Z</dcterms:created>
  <dcterms:modified xsi:type="dcterms:W3CDTF">2014-03-19T01:15:04Z</dcterms:modified>
</cp:coreProperties>
</file>